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5416" windowWidth="18525" windowHeight="11625" activeTab="0"/>
  </bookViews>
  <sheets>
    <sheet name="CAD_SitePlanLocator" sheetId="1" r:id="rId1"/>
    <sheet name="CAD_SearchPlanLocator" sheetId="2" r:id="rId2"/>
  </sheets>
  <definedNames/>
  <calcPr fullCalcOnLoad="1"/>
</workbook>
</file>

<file path=xl/sharedStrings.xml><?xml version="1.0" encoding="utf-8"?>
<sst xmlns="http://schemas.openxmlformats.org/spreadsheetml/2006/main" count="75" uniqueCount="59">
  <si>
    <t>A  (ScaleFactor x Cos(RotationAngle)</t>
  </si>
  <si>
    <t>B  (ScaleFactor x Sin(RotationAngle)</t>
  </si>
  <si>
    <t>Calculated Second Map Control Point Location X',Y'</t>
  </si>
  <si>
    <t>X' = Ax + By + C   Calculated UTM Easting (m):</t>
  </si>
  <si>
    <t>Y' = Bx + Ay + D  Calculated UTM Northing (m)</t>
  </si>
  <si>
    <t>Pivot Rotation, Radians</t>
  </si>
  <si>
    <r>
      <t>Output CAD World File</t>
    </r>
    <r>
      <rPr>
        <sz val="10"/>
        <rFont val="Arial"/>
        <family val="0"/>
      </rPr>
      <t xml:space="preserve">    eg </t>
    </r>
    <r>
      <rPr>
        <b/>
        <sz val="11"/>
        <rFont val="Arial"/>
        <family val="2"/>
      </rPr>
      <t>SiteMap.wld</t>
    </r>
    <r>
      <rPr>
        <b/>
        <sz val="10"/>
        <rFont val="Arial"/>
        <family val="2"/>
      </rPr>
      <t>:</t>
    </r>
  </si>
  <si>
    <r>
      <t xml:space="preserve">Paste this output table into the </t>
    </r>
    <r>
      <rPr>
        <b/>
        <sz val="11"/>
        <rFont val="Arial"/>
        <family val="2"/>
      </rPr>
      <t>text</t>
    </r>
    <r>
      <rPr>
        <b/>
        <sz val="10"/>
        <rFont val="Arial"/>
        <family val="2"/>
      </rPr>
      <t xml:space="preserve"> CAD World File</t>
    </r>
  </si>
  <si>
    <r>
      <t xml:space="preserve">    eg </t>
    </r>
    <r>
      <rPr>
        <b/>
        <sz val="11"/>
        <rFont val="Arial"/>
        <family val="2"/>
      </rPr>
      <t>SiteMap.wld</t>
    </r>
  </si>
  <si>
    <t>CAD Site-Plan Drawing:</t>
  </si>
  <si>
    <t>CAD Search-Plan Drawing:</t>
  </si>
  <si>
    <r>
      <t>Output CAD World File</t>
    </r>
    <r>
      <rPr>
        <sz val="10"/>
        <rFont val="Arial"/>
        <family val="0"/>
      </rPr>
      <t xml:space="preserve">    eg </t>
    </r>
    <r>
      <rPr>
        <b/>
        <sz val="11"/>
        <rFont val="Arial"/>
        <family val="2"/>
      </rPr>
      <t>SearchPlan.wld</t>
    </r>
    <r>
      <rPr>
        <b/>
        <sz val="10"/>
        <rFont val="Arial"/>
        <family val="2"/>
      </rPr>
      <t>:</t>
    </r>
  </si>
  <si>
    <r>
      <t xml:space="preserve">    eg </t>
    </r>
    <r>
      <rPr>
        <b/>
        <sz val="11"/>
        <rFont val="Arial"/>
        <family val="2"/>
      </rPr>
      <t>SearchPlan.wld</t>
    </r>
  </si>
  <si>
    <r>
      <t xml:space="preserve"> Will pivot/rotate around the </t>
    </r>
    <r>
      <rPr>
        <b/>
        <sz val="10"/>
        <rFont val="Arial"/>
        <family val="2"/>
      </rPr>
      <t>UTM center-point</t>
    </r>
    <r>
      <rPr>
        <sz val="10"/>
        <rFont val="Arial"/>
        <family val="0"/>
      </rPr>
      <t xml:space="preserve"> of the drawing</t>
    </r>
  </si>
  <si>
    <r>
      <t xml:space="preserve"> Will pivot around the </t>
    </r>
    <r>
      <rPr>
        <b/>
        <sz val="10"/>
        <rFont val="Arial"/>
        <family val="2"/>
      </rPr>
      <t>UTM Lower-Left</t>
    </r>
    <r>
      <rPr>
        <sz val="10"/>
        <rFont val="Arial"/>
        <family val="0"/>
      </rPr>
      <t xml:space="preserve"> corner of the drawing</t>
    </r>
  </si>
  <si>
    <t xml:space="preserve"> Note: Search-Plan maps are typically created to scale and do not usually require rescaling</t>
  </si>
  <si>
    <t>CAD Site-Plan Locator:</t>
  </si>
  <si>
    <t>CAD Search-Plan Locator:</t>
  </si>
  <si>
    <r>
      <t xml:space="preserve"> Note: CAD file Height &amp; Width </t>
    </r>
    <r>
      <rPr>
        <i/>
        <sz val="10"/>
        <rFont val="Arial"/>
        <family val="2"/>
      </rPr>
      <t>must be equal</t>
    </r>
    <r>
      <rPr>
        <sz val="10"/>
        <rFont val="Arial"/>
        <family val="2"/>
      </rPr>
      <t xml:space="preserve"> for scaling to be proportional</t>
    </r>
  </si>
  <si>
    <t>(to be in the same directory as  SearchPlan.dwg  or  SearchPlan.dxf)</t>
  </si>
  <si>
    <t>(to be in the same directory as  SiteMap.dwg  or  SiteMap.dxf)</t>
  </si>
  <si>
    <t>First CAD Control Point y1         Default  0</t>
  </si>
  <si>
    <t>First CAD Control Point x1         Default  0</t>
  </si>
  <si>
    <t>Second CAD Control Point x      Default  0</t>
  </si>
  <si>
    <t>Second CAD Control Point y      Default 10000</t>
  </si>
  <si>
    <t>First CAD Control Point x1         eg 10000 (center of a 20000 point high square drawing):</t>
  </si>
  <si>
    <t>First CAD Control Point y1         eg 10000 (center of a 20000 point wide square drawing):</t>
  </si>
  <si>
    <t>Second CAD Control Point y     Default 10000</t>
  </si>
  <si>
    <t>Second CAD Control Point y     Default 10000, correctly scales</t>
  </si>
  <si>
    <t>map y-axis offset from top (North) of map</t>
  </si>
  <si>
    <t>map x-axis offset from left (West) of map</t>
  </si>
  <si>
    <r>
      <t xml:space="preserve">C  </t>
    </r>
    <r>
      <rPr>
        <b/>
        <sz val="11"/>
        <color indexed="18"/>
        <rFont val="Arial"/>
        <family val="2"/>
      </rPr>
      <t>Enter the Center/Rotation Point on the on Map: UTM Easting  (m):</t>
    </r>
  </si>
  <si>
    <r>
      <t xml:space="preserve">D </t>
    </r>
    <r>
      <rPr>
        <b/>
        <sz val="11"/>
        <color indexed="18"/>
        <rFont val="Arial"/>
        <family val="2"/>
      </rPr>
      <t xml:space="preserve"> Enter the Center/Rotation Point on the on Map: UTM Northing (m): </t>
    </r>
  </si>
  <si>
    <t xml:space="preserve">     Enter Scale Factor:</t>
  </si>
  <si>
    <t xml:space="preserve">     Enter Pivot Rotation, Degrees True:</t>
  </si>
  <si>
    <t xml:space="preserve">     Enter Y map-height of the CAD drawing file (eg 30000 coordinate points):</t>
  </si>
  <si>
    <t xml:space="preserve">     Enter X map-width   of the CAD drawing file (eg 30000 coordinate points):</t>
  </si>
  <si>
    <r>
      <t xml:space="preserve">C   </t>
    </r>
    <r>
      <rPr>
        <b/>
        <sz val="11"/>
        <color indexed="18"/>
        <rFont val="Arial"/>
        <family val="2"/>
      </rPr>
      <t>Enter Lower-Left PivotCorner on Map: UTM Easting  (m):</t>
    </r>
  </si>
  <si>
    <r>
      <t xml:space="preserve">D   </t>
    </r>
    <r>
      <rPr>
        <b/>
        <sz val="11"/>
        <color indexed="18"/>
        <rFont val="Arial"/>
        <family val="2"/>
      </rPr>
      <t xml:space="preserve">Enter Lower-Left PivotCorner on Map: UTM Northing (m): </t>
    </r>
  </si>
  <si>
    <t>40X40NM_ExpandingSquare.dxf</t>
  </si>
  <si>
    <t>coordinate points</t>
  </si>
  <si>
    <t>(The map height displayed in the CAD world file  eg:</t>
  </si>
  <si>
    <t>(The map-width  displayed in the CAD world file  eg:</t>
  </si>
  <si>
    <t>1km_Scalebar.dxf</t>
  </si>
  <si>
    <t>1km_ScalebarVertical.dxf</t>
  </si>
  <si>
    <t>1mile_Scalebar.dxf</t>
  </si>
  <si>
    <t>1mile_ScalebarVertical.dxf</t>
  </si>
  <si>
    <t>20x20x1km_grid.dxf</t>
  </si>
  <si>
    <t>20x20x1mile_grid.dxf</t>
  </si>
  <si>
    <t>20x20x1NM_grid.dxf</t>
  </si>
  <si>
    <t>40x40NM_ExpandingSquare.dxf</t>
  </si>
  <si>
    <t>200NM_Scalebar.dxf</t>
  </si>
  <si>
    <t>200NM_ScalebarVertical.dxf</t>
  </si>
  <si>
    <t>1000m_ScalebarVertical.dxf</t>
  </si>
  <si>
    <t>1000m_Scalebar.dxf</t>
  </si>
  <si>
    <t>FlightPath_40x210NM.dxf</t>
  </si>
  <si>
    <t>SiteMap.dxf</t>
  </si>
  <si>
    <r>
      <t xml:space="preserve">To Rotate, Scale &amp; Geo-Locate the </t>
    </r>
    <r>
      <rPr>
        <b/>
        <i/>
        <sz val="12"/>
        <color indexed="8"/>
        <rFont val="Arial"/>
        <family val="2"/>
      </rPr>
      <t>(lower-left)</t>
    </r>
    <r>
      <rPr>
        <b/>
        <i/>
        <sz val="10"/>
        <color indexed="8"/>
        <rFont val="Arial"/>
        <family val="2"/>
      </rPr>
      <t xml:space="preserve"> corner of CAD (.DWG &amp; .DXF) Site-Plan &amp; Scalebar files</t>
    </r>
  </si>
  <si>
    <r>
      <t xml:space="preserve">To Rotate, Scale &amp; Geo-Locate the </t>
    </r>
    <r>
      <rPr>
        <b/>
        <i/>
        <sz val="12"/>
        <color indexed="8"/>
        <rFont val="Arial"/>
        <family val="2"/>
      </rPr>
      <t>center</t>
    </r>
    <r>
      <rPr>
        <b/>
        <i/>
        <sz val="10"/>
        <color indexed="8"/>
        <rFont val="Arial"/>
        <family val="2"/>
      </rPr>
      <t xml:space="preserve"> of </t>
    </r>
    <r>
      <rPr>
        <b/>
        <i/>
        <u val="single"/>
        <sz val="10"/>
        <color indexed="8"/>
        <rFont val="Arial"/>
        <family val="2"/>
      </rPr>
      <t>Square</t>
    </r>
    <r>
      <rPr>
        <b/>
        <i/>
        <sz val="10"/>
        <color indexed="8"/>
        <rFont val="Arial"/>
        <family val="2"/>
      </rPr>
      <t xml:space="preserve"> CAD (.DWG &amp; .DXF) Search-Plan files</t>
    </r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</si>
</sst>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000000000000"/>
    <numFmt numFmtId="166" formatCode="0.0000000000"/>
    <numFmt numFmtId="167" formatCode="0.00000000000"/>
    <numFmt numFmtId="168" formatCode="0.000000000000"/>
    <numFmt numFmtId="169" formatCode="0.0000000000000"/>
    <numFmt numFmtId="170" formatCode="0.000000000000000000000"/>
    <numFmt numFmtId="171" formatCode="0.0000000000000000000000"/>
    <numFmt numFmtId="172" formatCode="0.0000000000000000000"/>
    <numFmt numFmtId="173" formatCode="0.000000000000000000"/>
    <numFmt numFmtId="174" formatCode="0.00000000000000000"/>
    <numFmt numFmtId="175" formatCode="0.0000000000000000"/>
    <numFmt numFmtId="176" formatCode="0.000000000000000"/>
    <numFmt numFmtId="177" formatCode="0.0000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\9\9\9\9\9\9\9\9\9"/>
    <numFmt numFmtId="186" formatCode="000000000.0"/>
    <numFmt numFmtId="187" formatCode="0000000"/>
    <numFmt numFmtId="188" formatCode="#,"/>
    <numFmt numFmtId="189" formatCode="@&quot;,&quot;"/>
    <numFmt numFmtId="190" formatCode="&quot;,&quot;@"/>
    <numFmt numFmtId="191" formatCode="0.0&quot;custom&quot;"/>
    <numFmt numFmtId="192" formatCode="0&quot;,&quot;"/>
    <numFmt numFmtId="193" formatCode="0000000&quot;,&quot;"/>
    <numFmt numFmtId="194" formatCode="0&quot;,&quot;0\ 0&quot;'&quot;0"/>
    <numFmt numFmtId="195" formatCode="0&quot;,&quot;0\ 0&quot;,'&quot;0"/>
    <numFmt numFmtId="196" formatCode="0&quot;,&quot;0\ 0&quot;,&quot;0"/>
    <numFmt numFmtId="197" formatCode="#,00\ 0&quot;,&quot;"/>
    <numFmt numFmtId="198" formatCode="&quot;0,1000&quot;\ 0&quot;,&quot;"/>
    <numFmt numFmtId="199" formatCode="&quot;0,0&quot;\ 0&quot;,&quot;"/>
    <numFmt numFmtId="200" formatCode="&quot;0,0&quot;\ 0000000&quot;,&quot;"/>
    <numFmt numFmtId="201" formatCode="&quot;0,1000&quot;\ 0000000&quot;,&quot;"/>
    <numFmt numFmtId="202" formatCode="&quot;0,0&quot;\ 0000000&quot;,&quot;\(\F\2\2\)"/>
    <numFmt numFmtId="203" formatCode="&quot;0,0&quot;\ 0000000&quot;,&quot;\F\2\2"/>
    <numFmt numFmtId="204" formatCode="&quot;0,0&quot;\ 0000000&quot;,&quot;\=\F\2\2"/>
  </numFmts>
  <fonts count="22">
    <font>
      <sz val="10"/>
      <name val="Arial"/>
      <family val="0"/>
    </font>
    <font>
      <b/>
      <sz val="11"/>
      <color indexed="17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3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sz val="11"/>
      <color indexed="55"/>
      <name val="Arial"/>
      <family val="2"/>
    </font>
    <font>
      <b/>
      <sz val="11"/>
      <color indexed="18"/>
      <name val="Arial"/>
      <family val="2"/>
    </font>
    <font>
      <b/>
      <sz val="10"/>
      <color indexed="48"/>
      <name val="Arial"/>
      <family val="2"/>
    </font>
    <font>
      <b/>
      <sz val="11"/>
      <color indexed="48"/>
      <name val="Arial"/>
      <family val="2"/>
    </font>
    <font>
      <i/>
      <sz val="10"/>
      <name val="Arial"/>
      <family val="2"/>
    </font>
    <font>
      <b/>
      <sz val="12"/>
      <color indexed="18"/>
      <name val="Arial"/>
      <family val="2"/>
    </font>
    <font>
      <b/>
      <i/>
      <sz val="10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sz val="10"/>
      <color indexed="22"/>
      <name val="Arial"/>
      <family val="2"/>
    </font>
    <font>
      <sz val="11"/>
      <color indexed="22"/>
      <name val="Arial"/>
      <family val="2"/>
    </font>
    <font>
      <b/>
      <i/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 style="thick">
        <color indexed="22"/>
      </left>
      <right style="thick">
        <color indexed="22"/>
      </right>
      <top style="thick">
        <color indexed="22"/>
      </top>
      <bottom>
        <color indexed="63"/>
      </bottom>
    </border>
    <border>
      <left style="thick">
        <color indexed="22"/>
      </left>
      <right style="thick">
        <color indexed="22"/>
      </right>
      <top>
        <color indexed="63"/>
      </top>
      <bottom>
        <color indexed="63"/>
      </bottom>
    </border>
    <border>
      <left style="thick">
        <color indexed="22"/>
      </left>
      <right style="thick">
        <color indexed="22"/>
      </right>
      <top>
        <color indexed="63"/>
      </top>
      <bottom style="thick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1" fontId="2" fillId="0" borderId="0" xfId="0" applyNumberFormat="1" applyFont="1" applyBorder="1" applyAlignment="1">
      <alignment/>
    </xf>
    <xf numFmtId="0" fontId="6" fillId="0" borderId="0" xfId="0" applyFont="1" applyAlignment="1" applyProtection="1">
      <alignment/>
      <protection hidden="1"/>
    </xf>
    <xf numFmtId="0" fontId="0" fillId="0" borderId="0" xfId="0" applyFill="1" applyBorder="1" applyAlignment="1">
      <alignment/>
    </xf>
    <xf numFmtId="49" fontId="2" fillId="0" borderId="0" xfId="0" applyNumberFormat="1" applyFont="1" applyBorder="1" applyAlignment="1" applyProtection="1">
      <alignment/>
      <protection hidden="1"/>
    </xf>
    <xf numFmtId="49" fontId="1" fillId="0" borderId="0" xfId="0" applyNumberFormat="1" applyFont="1" applyBorder="1" applyAlignment="1" applyProtection="1">
      <alignment/>
      <protection hidden="1"/>
    </xf>
    <xf numFmtId="1" fontId="0" fillId="0" borderId="0" xfId="0" applyNumberFormat="1" applyBorder="1" applyAlignment="1">
      <alignment/>
    </xf>
    <xf numFmtId="0" fontId="2" fillId="0" borderId="0" xfId="0" applyFont="1" applyFill="1" applyBorder="1" applyAlignment="1" applyProtection="1">
      <alignment/>
      <protection hidden="1"/>
    </xf>
    <xf numFmtId="1" fontId="2" fillId="0" borderId="0" xfId="0" applyNumberFormat="1" applyFont="1" applyFill="1" applyBorder="1" applyAlignment="1" applyProtection="1">
      <alignment/>
      <protection hidden="1"/>
    </xf>
    <xf numFmtId="1" fontId="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>
      <alignment/>
    </xf>
    <xf numFmtId="187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 hidden="1"/>
    </xf>
    <xf numFmtId="187" fontId="1" fillId="0" borderId="0" xfId="0" applyNumberFormat="1" applyFont="1" applyFill="1" applyBorder="1" applyAlignment="1" applyProtection="1">
      <alignment/>
      <protection hidden="1"/>
    </xf>
    <xf numFmtId="0" fontId="12" fillId="0" borderId="0" xfId="0" applyFont="1" applyBorder="1" applyAlignment="1">
      <alignment/>
    </xf>
    <xf numFmtId="49" fontId="10" fillId="0" borderId="1" xfId="0" applyNumberFormat="1" applyFont="1" applyBorder="1" applyAlignment="1" applyProtection="1">
      <alignment horizontal="right"/>
      <protection hidden="1"/>
    </xf>
    <xf numFmtId="49" fontId="10" fillId="0" borderId="2" xfId="0" applyNumberFormat="1" applyFont="1" applyBorder="1" applyAlignment="1" applyProtection="1">
      <alignment horizontal="right"/>
      <protection hidden="1"/>
    </xf>
    <xf numFmtId="187" fontId="11" fillId="0" borderId="2" xfId="0" applyNumberFormat="1" applyFont="1" applyFill="1" applyBorder="1" applyAlignment="1">
      <alignment/>
    </xf>
    <xf numFmtId="0" fontId="11" fillId="0" borderId="3" xfId="0" applyFont="1" applyFill="1" applyBorder="1" applyAlignment="1">
      <alignment/>
    </xf>
    <xf numFmtId="1" fontId="10" fillId="0" borderId="1" xfId="0" applyNumberFormat="1" applyFont="1" applyBorder="1" applyAlignment="1" applyProtection="1">
      <alignment/>
      <protection hidden="1"/>
    </xf>
    <xf numFmtId="1" fontId="10" fillId="0" borderId="2" xfId="0" applyNumberFormat="1" applyFont="1" applyBorder="1" applyAlignment="1" applyProtection="1">
      <alignment/>
      <protection hidden="1"/>
    </xf>
    <xf numFmtId="49" fontId="11" fillId="0" borderId="3" xfId="0" applyNumberFormat="1" applyFont="1" applyBorder="1" applyAlignment="1" applyProtection="1">
      <alignment horizontal="right"/>
      <protection hidden="1"/>
    </xf>
    <xf numFmtId="0" fontId="9" fillId="0" borderId="4" xfId="0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/>
      <protection hidden="1"/>
    </xf>
    <xf numFmtId="1" fontId="10" fillId="0" borderId="0" xfId="0" applyNumberFormat="1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6" fillId="0" borderId="4" xfId="0" applyFont="1" applyBorder="1" applyAlignment="1" applyProtection="1">
      <alignment/>
      <protection hidden="1"/>
    </xf>
    <xf numFmtId="0" fontId="6" fillId="0" borderId="5" xfId="0" applyFont="1" applyBorder="1" applyAlignment="1" applyProtection="1">
      <alignment/>
      <protection hidden="1"/>
    </xf>
    <xf numFmtId="187" fontId="11" fillId="0" borderId="0" xfId="0" applyNumberFormat="1" applyFont="1" applyBorder="1" applyAlignment="1" applyProtection="1">
      <alignment/>
      <protection hidden="1"/>
    </xf>
    <xf numFmtId="0" fontId="8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 hidden="1"/>
    </xf>
    <xf numFmtId="1" fontId="13" fillId="0" borderId="0" xfId="0" applyNumberFormat="1" applyFont="1" applyFill="1" applyBorder="1" applyAlignment="1" applyProtection="1">
      <alignment/>
      <protection hidden="1"/>
    </xf>
    <xf numFmtId="0" fontId="14" fillId="0" borderId="0" xfId="0" applyFont="1" applyFill="1" applyBorder="1" applyAlignment="1">
      <alignment/>
    </xf>
    <xf numFmtId="0" fontId="12" fillId="3" borderId="8" xfId="0" applyFont="1" applyFill="1" applyBorder="1" applyAlignment="1">
      <alignment/>
    </xf>
    <xf numFmtId="0" fontId="12" fillId="3" borderId="9" xfId="0" applyFont="1" applyFill="1" applyBorder="1" applyAlignment="1" applyProtection="1">
      <alignment/>
      <protection locked="0"/>
    </xf>
    <xf numFmtId="0" fontId="12" fillId="3" borderId="4" xfId="0" applyFont="1" applyFill="1" applyBorder="1" applyAlignment="1">
      <alignment/>
    </xf>
    <xf numFmtId="0" fontId="12" fillId="3" borderId="5" xfId="0" applyFont="1" applyFill="1" applyBorder="1" applyAlignment="1" applyProtection="1">
      <alignment/>
      <protection locked="0"/>
    </xf>
    <xf numFmtId="187" fontId="12" fillId="3" borderId="5" xfId="0" applyNumberFormat="1" applyFont="1" applyFill="1" applyBorder="1" applyAlignment="1" applyProtection="1">
      <alignment/>
      <protection locked="0"/>
    </xf>
    <xf numFmtId="0" fontId="12" fillId="3" borderId="10" xfId="0" applyFont="1" applyFill="1" applyBorder="1" applyAlignment="1" applyProtection="1">
      <alignment/>
      <protection locked="0"/>
    </xf>
    <xf numFmtId="0" fontId="12" fillId="3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10" fillId="0" borderId="1" xfId="0" applyNumberFormat="1" applyFont="1" applyBorder="1" applyAlignment="1" applyProtection="1">
      <alignment horizontal="right"/>
      <protection hidden="1"/>
    </xf>
    <xf numFmtId="1" fontId="10" fillId="0" borderId="2" xfId="0" applyNumberFormat="1" applyFont="1" applyBorder="1" applyAlignment="1" applyProtection="1">
      <alignment horizontal="right"/>
      <protection hidden="1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2" fillId="2" borderId="8" xfId="0" applyFont="1" applyFill="1" applyBorder="1" applyAlignment="1">
      <alignment/>
    </xf>
    <xf numFmtId="0" fontId="12" fillId="2" borderId="9" xfId="0" applyFont="1" applyFill="1" applyBorder="1" applyAlignment="1" applyProtection="1">
      <alignment/>
      <protection locked="0"/>
    </xf>
    <xf numFmtId="0" fontId="12" fillId="2" borderId="4" xfId="0" applyFont="1" applyFill="1" applyBorder="1" applyAlignment="1">
      <alignment/>
    </xf>
    <xf numFmtId="0" fontId="12" fillId="2" borderId="5" xfId="0" applyFont="1" applyFill="1" applyBorder="1" applyAlignment="1" applyProtection="1">
      <alignment/>
      <protection locked="0"/>
    </xf>
    <xf numFmtId="187" fontId="11" fillId="0" borderId="3" xfId="0" applyNumberFormat="1" applyFont="1" applyFill="1" applyBorder="1" applyAlignment="1">
      <alignment/>
    </xf>
    <xf numFmtId="49" fontId="19" fillId="0" borderId="0" xfId="0" applyNumberFormat="1" applyFont="1" applyBorder="1" applyAlignment="1" applyProtection="1">
      <alignment/>
      <protection hidden="1"/>
    </xf>
    <xf numFmtId="0" fontId="20" fillId="3" borderId="4" xfId="0" applyFont="1" applyFill="1" applyBorder="1" applyAlignment="1">
      <alignment/>
    </xf>
    <xf numFmtId="0" fontId="20" fillId="3" borderId="11" xfId="0" applyFont="1" applyFill="1" applyBorder="1" applyAlignment="1">
      <alignment/>
    </xf>
    <xf numFmtId="0" fontId="20" fillId="2" borderId="11" xfId="0" applyFont="1" applyFill="1" applyBorder="1" applyAlignment="1">
      <alignment/>
    </xf>
    <xf numFmtId="0" fontId="20" fillId="2" borderId="4" xfId="0" applyFont="1" applyFill="1" applyBorder="1" applyAlignment="1">
      <alignment/>
    </xf>
    <xf numFmtId="0" fontId="9" fillId="0" borderId="12" xfId="0" applyFont="1" applyBorder="1" applyAlignment="1" applyProtection="1">
      <alignment/>
      <protection hidden="1"/>
    </xf>
    <xf numFmtId="0" fontId="9" fillId="0" borderId="13" xfId="0" applyFont="1" applyBorder="1" applyAlignment="1" applyProtection="1">
      <alignment/>
      <protection hidden="1"/>
    </xf>
    <xf numFmtId="0" fontId="9" fillId="0" borderId="14" xfId="0" applyFont="1" applyBorder="1" applyAlignment="1" applyProtection="1">
      <alignment/>
      <protection hidden="1"/>
    </xf>
    <xf numFmtId="0" fontId="9" fillId="0" borderId="15" xfId="0" applyFont="1" applyBorder="1" applyAlignment="1" applyProtection="1">
      <alignment/>
      <protection hidden="1"/>
    </xf>
    <xf numFmtId="0" fontId="9" fillId="0" borderId="16" xfId="0" applyFont="1" applyBorder="1" applyAlignment="1" applyProtection="1">
      <alignment/>
      <protection hidden="1"/>
    </xf>
    <xf numFmtId="0" fontId="9" fillId="0" borderId="17" xfId="0" applyFont="1" applyBorder="1" applyAlignment="1" applyProtection="1">
      <alignment/>
      <protection hidden="1"/>
    </xf>
    <xf numFmtId="0" fontId="9" fillId="0" borderId="18" xfId="0" applyFont="1" applyBorder="1" applyAlignment="1" applyProtection="1">
      <alignment/>
      <protection hidden="1"/>
    </xf>
    <xf numFmtId="0" fontId="9" fillId="0" borderId="19" xfId="0" applyFont="1" applyBorder="1" applyAlignment="1" applyProtection="1">
      <alignment/>
      <protection hidden="1"/>
    </xf>
    <xf numFmtId="0" fontId="9" fillId="0" borderId="20" xfId="0" applyFont="1" applyBorder="1" applyAlignment="1" applyProtection="1">
      <alignment/>
      <protection hidden="1"/>
    </xf>
    <xf numFmtId="0" fontId="6" fillId="0" borderId="20" xfId="0" applyFont="1" applyFill="1" applyBorder="1" applyAlignment="1" applyProtection="1">
      <alignment/>
      <protection hidden="1"/>
    </xf>
    <xf numFmtId="0" fontId="6" fillId="0" borderId="21" xfId="0" applyFont="1" applyFill="1" applyBorder="1" applyAlignment="1" applyProtection="1">
      <alignment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D12" sqref="D12"/>
    </sheetView>
  </sheetViews>
  <sheetFormatPr defaultColWidth="9.140625" defaultRowHeight="12.75"/>
  <cols>
    <col min="1" max="1" width="67.8515625" style="0" customWidth="1"/>
    <col min="2" max="2" width="24.00390625" style="0" customWidth="1"/>
    <col min="3" max="3" width="11.140625" style="0" customWidth="1"/>
    <col min="4" max="4" width="39.421875" style="0" customWidth="1"/>
    <col min="5" max="5" width="29.28125" style="0" customWidth="1"/>
    <col min="6" max="6" width="15.140625" style="0" customWidth="1"/>
    <col min="7" max="7" width="13.57421875" style="0" customWidth="1"/>
    <col min="8" max="8" width="12.8515625" style="0" customWidth="1"/>
    <col min="9" max="9" width="11.00390625" style="0" customWidth="1"/>
  </cols>
  <sheetData>
    <row r="1" spans="1:9" ht="16.5" thickBot="1">
      <c r="A1" s="49" t="s">
        <v>16</v>
      </c>
      <c r="B1" s="50" t="s">
        <v>57</v>
      </c>
      <c r="C1" s="5"/>
      <c r="D1" s="49"/>
      <c r="E1" s="5"/>
      <c r="F1" s="5"/>
      <c r="G1" s="5"/>
      <c r="H1" s="5"/>
      <c r="I1" s="5"/>
    </row>
    <row r="2" spans="1:9" ht="13.5" thickTop="1">
      <c r="A2" s="27" t="s">
        <v>22</v>
      </c>
      <c r="B2" s="28">
        <v>0</v>
      </c>
      <c r="C2" s="9"/>
      <c r="D2" s="36"/>
      <c r="E2" s="68" t="s">
        <v>56</v>
      </c>
      <c r="F2" s="9"/>
      <c r="G2" s="9"/>
      <c r="H2" s="9"/>
      <c r="I2" s="9"/>
    </row>
    <row r="3" spans="1:9" ht="12.75">
      <c r="A3" s="30" t="s">
        <v>21</v>
      </c>
      <c r="B3" s="28">
        <v>0</v>
      </c>
      <c r="C3" s="9"/>
      <c r="D3" s="36"/>
      <c r="E3" s="69" t="s">
        <v>43</v>
      </c>
      <c r="F3" s="9"/>
      <c r="G3" s="9"/>
      <c r="H3" s="9"/>
      <c r="I3" s="9"/>
    </row>
    <row r="4" spans="1:9" ht="12.75">
      <c r="A4" s="27" t="s">
        <v>23</v>
      </c>
      <c r="B4" s="29">
        <v>0</v>
      </c>
      <c r="C4" s="10"/>
      <c r="D4" s="37"/>
      <c r="E4" s="69" t="s">
        <v>44</v>
      </c>
      <c r="F4" s="10"/>
      <c r="G4" s="10"/>
      <c r="H4" s="10"/>
      <c r="I4" s="10"/>
    </row>
    <row r="5" spans="1:9" ht="12.75">
      <c r="A5" s="27" t="s">
        <v>24</v>
      </c>
      <c r="B5" s="29">
        <v>1000</v>
      </c>
      <c r="C5" s="10"/>
      <c r="D5" s="10"/>
      <c r="E5" s="69" t="s">
        <v>45</v>
      </c>
      <c r="F5" s="10"/>
      <c r="G5" s="10"/>
      <c r="H5" s="10"/>
      <c r="I5" s="10"/>
    </row>
    <row r="6" spans="1:9" ht="15.75" thickBot="1">
      <c r="A6" s="19" t="s">
        <v>9</v>
      </c>
      <c r="B6" s="3"/>
      <c r="C6" s="11"/>
      <c r="D6" s="11"/>
      <c r="E6" s="69" t="s">
        <v>46</v>
      </c>
      <c r="F6" s="11"/>
      <c r="G6" s="11"/>
      <c r="H6" s="11"/>
      <c r="I6" s="11"/>
    </row>
    <row r="7" spans="1:9" ht="15">
      <c r="A7" s="51" t="s">
        <v>34</v>
      </c>
      <c r="B7" s="52">
        <v>0</v>
      </c>
      <c r="C7" t="s">
        <v>14</v>
      </c>
      <c r="D7" s="12"/>
      <c r="E7" s="69" t="s">
        <v>47</v>
      </c>
      <c r="F7" s="12"/>
      <c r="G7" s="12"/>
      <c r="H7" s="12"/>
      <c r="I7" s="12"/>
    </row>
    <row r="8" spans="1:9" ht="12.75">
      <c r="A8" s="31" t="s">
        <v>5</v>
      </c>
      <c r="B8" s="32">
        <f>RADIANS(B7)</f>
        <v>0</v>
      </c>
      <c r="C8" s="13"/>
      <c r="D8" s="13"/>
      <c r="E8" s="69" t="s">
        <v>48</v>
      </c>
      <c r="F8" s="13"/>
      <c r="G8" s="13"/>
      <c r="H8" s="13"/>
      <c r="I8" s="13"/>
    </row>
    <row r="9" spans="1:9" ht="15">
      <c r="A9" s="53" t="s">
        <v>33</v>
      </c>
      <c r="B9" s="54">
        <v>1</v>
      </c>
      <c r="C9" s="14"/>
      <c r="D9" s="14"/>
      <c r="E9" s="69" t="s">
        <v>49</v>
      </c>
      <c r="F9" s="14"/>
      <c r="G9" s="14"/>
      <c r="H9" s="14"/>
      <c r="I9" s="14"/>
    </row>
    <row r="10" spans="1:9" ht="12.75">
      <c r="A10" s="31" t="s">
        <v>0</v>
      </c>
      <c r="B10" s="32">
        <f>(B9*COS(B8))</f>
        <v>1</v>
      </c>
      <c r="C10" s="13"/>
      <c r="D10" s="13"/>
      <c r="E10" s="70" t="s">
        <v>50</v>
      </c>
      <c r="F10" s="13"/>
      <c r="G10" s="13"/>
      <c r="H10" s="13"/>
      <c r="I10" s="13"/>
    </row>
    <row r="11" spans="1:9" ht="12.75">
      <c r="A11" s="31" t="s">
        <v>1</v>
      </c>
      <c r="B11" s="32">
        <f>(B9*SIN(B8))</f>
        <v>0</v>
      </c>
      <c r="C11" s="13"/>
      <c r="D11" s="13"/>
      <c r="E11" s="70" t="s">
        <v>51</v>
      </c>
      <c r="F11" s="13"/>
      <c r="G11" s="13"/>
      <c r="H11" s="13"/>
      <c r="I11" s="13"/>
    </row>
    <row r="12" spans="1:10" ht="15">
      <c r="A12" s="60" t="s">
        <v>37</v>
      </c>
      <c r="B12" s="43">
        <v>492684</v>
      </c>
      <c r="C12" s="30"/>
      <c r="D12" s="38"/>
      <c r="E12" s="70" t="s">
        <v>52</v>
      </c>
      <c r="F12" s="15"/>
      <c r="G12" s="15"/>
      <c r="H12" s="15"/>
      <c r="I12" s="15"/>
      <c r="J12" s="4"/>
    </row>
    <row r="13" spans="1:10" ht="15.75" thickBot="1">
      <c r="A13" s="59" t="s">
        <v>38</v>
      </c>
      <c r="B13" s="44">
        <v>5471116</v>
      </c>
      <c r="C13" s="30"/>
      <c r="D13" s="38"/>
      <c r="E13" s="70" t="s">
        <v>54</v>
      </c>
      <c r="F13" s="16"/>
      <c r="G13" s="16"/>
      <c r="H13" s="16"/>
      <c r="I13" s="16"/>
      <c r="J13" s="4"/>
    </row>
    <row r="14" spans="1:9" ht="12.75">
      <c r="A14" s="30" t="s">
        <v>2</v>
      </c>
      <c r="B14" s="30"/>
      <c r="C14" s="17"/>
      <c r="D14" s="17"/>
      <c r="E14" s="70" t="s">
        <v>53</v>
      </c>
      <c r="F14" s="17"/>
      <c r="G14" s="17"/>
      <c r="H14" s="17"/>
      <c r="I14" s="17"/>
    </row>
    <row r="15" spans="1:9" ht="15.75" thickBot="1">
      <c r="A15" s="30" t="s">
        <v>3</v>
      </c>
      <c r="B15" s="33">
        <f>(B10*B4)+(B11*B5)+B12</f>
        <v>492684</v>
      </c>
      <c r="C15" s="18"/>
      <c r="D15" s="18"/>
      <c r="E15" s="71" t="s">
        <v>55</v>
      </c>
      <c r="F15" s="18"/>
      <c r="G15" s="18"/>
      <c r="H15" s="18"/>
      <c r="I15" s="18"/>
    </row>
    <row r="16" spans="1:9" ht="15.75" thickTop="1">
      <c r="A16" s="30" t="s">
        <v>4</v>
      </c>
      <c r="B16" s="33">
        <f>(B11*B4)+(B10*B5)+B13</f>
        <v>5472116</v>
      </c>
      <c r="C16" s="18"/>
      <c r="D16" s="18"/>
      <c r="E16" s="18"/>
      <c r="F16" s="18"/>
      <c r="G16" s="18"/>
      <c r="H16" s="18"/>
      <c r="I16" s="18"/>
    </row>
    <row r="17" spans="1:5" ht="12.75">
      <c r="A17" s="27" t="s">
        <v>22</v>
      </c>
      <c r="B17" s="20">
        <f>(B2)</f>
        <v>0</v>
      </c>
      <c r="C17" s="2"/>
      <c r="D17" s="6"/>
      <c r="E17" s="8"/>
    </row>
    <row r="18" spans="1:5" ht="12.75">
      <c r="A18" s="30" t="s">
        <v>21</v>
      </c>
      <c r="B18" s="21">
        <f>(B3)</f>
        <v>0</v>
      </c>
      <c r="C18" s="2"/>
      <c r="D18" s="6"/>
      <c r="E18" s="8"/>
    </row>
    <row r="19" spans="2:4" ht="15">
      <c r="B19" s="22">
        <f>(B12)</f>
        <v>492684</v>
      </c>
      <c r="D19" s="7"/>
    </row>
    <row r="20" spans="2:4" ht="15">
      <c r="B20" s="23">
        <f>(B13)</f>
        <v>5471116</v>
      </c>
      <c r="D20" s="7"/>
    </row>
    <row r="21" spans="1:4" ht="15">
      <c r="A21" s="27" t="s">
        <v>23</v>
      </c>
      <c r="B21" s="24">
        <f>(B4)</f>
        <v>0</v>
      </c>
      <c r="D21" s="7"/>
    </row>
    <row r="22" spans="1:4" ht="15">
      <c r="A22" s="27" t="s">
        <v>24</v>
      </c>
      <c r="B22" s="25">
        <f>(B5)</f>
        <v>1000</v>
      </c>
      <c r="D22" s="7"/>
    </row>
    <row r="23" spans="2:4" ht="15">
      <c r="B23" s="22">
        <f>(B15)</f>
        <v>492684</v>
      </c>
      <c r="D23" s="7"/>
    </row>
    <row r="24" spans="2:4" ht="15">
      <c r="B24" s="55">
        <f>(B16)</f>
        <v>5472116</v>
      </c>
      <c r="D24" s="7"/>
    </row>
    <row r="25" ht="13.5" thickBot="1"/>
    <row r="26" spans="1:4" ht="15">
      <c r="A26" s="1"/>
      <c r="B26" s="34" t="str">
        <f>CONCATENATE(B17,",",B18," ",B19,",",B20)</f>
        <v>0,0 492684,5471116</v>
      </c>
      <c r="C26" s="14"/>
      <c r="D26" s="14"/>
    </row>
    <row r="27" spans="2:4" ht="15.75" thickBot="1">
      <c r="B27" s="35" t="str">
        <f>CONCATENATE(B21,",",B22," ",B23,",",B24)</f>
        <v>0,1000 492684,5472116</v>
      </c>
      <c r="C27" s="14"/>
      <c r="D27" s="14"/>
    </row>
    <row r="28" spans="1:2" ht="15">
      <c r="A28" s="1" t="s">
        <v>6</v>
      </c>
      <c r="B28" s="1" t="s">
        <v>7</v>
      </c>
    </row>
    <row r="29" spans="1:2" ht="15">
      <c r="A29" t="s">
        <v>20</v>
      </c>
      <c r="B29" t="s">
        <v>8</v>
      </c>
    </row>
    <row r="31" ht="12.75">
      <c r="A31" s="37"/>
    </row>
    <row r="32" ht="12.75">
      <c r="A32" s="37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B26" sqref="B26"/>
    </sheetView>
  </sheetViews>
  <sheetFormatPr defaultColWidth="9.140625" defaultRowHeight="12.75"/>
  <cols>
    <col min="1" max="1" width="77.57421875" style="0" customWidth="1"/>
    <col min="2" max="2" width="29.8515625" style="0" customWidth="1"/>
  </cols>
  <sheetData>
    <row r="1" spans="1:11" ht="17.25" thickBot="1" thickTop="1">
      <c r="A1" s="49" t="s">
        <v>17</v>
      </c>
      <c r="B1" s="50" t="s">
        <v>58</v>
      </c>
      <c r="C1" s="5"/>
      <c r="D1" s="5"/>
      <c r="E1" s="5"/>
      <c r="F1" s="5"/>
      <c r="I1" s="65" t="s">
        <v>39</v>
      </c>
      <c r="J1" s="66"/>
      <c r="K1" s="67"/>
    </row>
    <row r="2" spans="1:11" ht="15.75" thickTop="1">
      <c r="A2" s="39" t="s">
        <v>35</v>
      </c>
      <c r="B2" s="40">
        <v>74181</v>
      </c>
      <c r="C2" s="28"/>
      <c r="D2" s="65" t="s">
        <v>41</v>
      </c>
      <c r="E2" s="66"/>
      <c r="F2" s="66"/>
      <c r="G2" s="66"/>
      <c r="H2" s="66"/>
      <c r="I2" s="30">
        <v>74181</v>
      </c>
      <c r="J2" s="30" t="s">
        <v>40</v>
      </c>
      <c r="K2" s="61"/>
    </row>
    <row r="3" spans="1:12" ht="15.75" thickBot="1">
      <c r="A3" s="45" t="s">
        <v>36</v>
      </c>
      <c r="B3" s="44">
        <v>74061</v>
      </c>
      <c r="C3" s="28"/>
      <c r="D3" s="64" t="s">
        <v>42</v>
      </c>
      <c r="E3" s="62"/>
      <c r="F3" s="62"/>
      <c r="G3" s="62"/>
      <c r="H3" s="62"/>
      <c r="I3" s="62">
        <v>74061</v>
      </c>
      <c r="J3" s="62" t="s">
        <v>40</v>
      </c>
      <c r="K3" s="63"/>
      <c r="L3" s="30"/>
    </row>
    <row r="4" spans="1:6" ht="12.75">
      <c r="A4" s="27" t="s">
        <v>23</v>
      </c>
      <c r="B4" s="29">
        <v>10000</v>
      </c>
      <c r="C4" s="10"/>
      <c r="D4" s="37"/>
      <c r="E4" s="10"/>
      <c r="F4" s="10"/>
    </row>
    <row r="5" spans="1:6" ht="12.75">
      <c r="A5" s="27" t="s">
        <v>27</v>
      </c>
      <c r="B5" s="29">
        <v>15000</v>
      </c>
      <c r="C5" s="10"/>
      <c r="D5" s="10"/>
      <c r="E5" s="10"/>
      <c r="F5" s="10"/>
    </row>
    <row r="6" spans="1:6" ht="15.75" thickBot="1">
      <c r="A6" s="19" t="s">
        <v>10</v>
      </c>
      <c r="B6" s="3"/>
      <c r="C6" s="11"/>
      <c r="D6" s="11"/>
      <c r="E6" s="11"/>
      <c r="F6" s="11"/>
    </row>
    <row r="7" spans="1:6" ht="15">
      <c r="A7" s="39" t="s">
        <v>34</v>
      </c>
      <c r="B7" s="40">
        <v>0</v>
      </c>
      <c r="C7" t="s">
        <v>13</v>
      </c>
      <c r="D7" s="12"/>
      <c r="E7" s="12"/>
      <c r="F7" s="12"/>
    </row>
    <row r="8" spans="1:6" ht="12.75">
      <c r="A8" s="31" t="s">
        <v>5</v>
      </c>
      <c r="B8" s="32">
        <f>RADIANS(B7)</f>
        <v>0</v>
      </c>
      <c r="C8" s="13"/>
      <c r="D8" s="13"/>
      <c r="E8" s="13"/>
      <c r="F8" s="13"/>
    </row>
    <row r="9" spans="1:6" ht="15">
      <c r="A9" s="41" t="s">
        <v>33</v>
      </c>
      <c r="B9" s="42">
        <v>1</v>
      </c>
      <c r="C9" s="46" t="s">
        <v>18</v>
      </c>
      <c r="D9" s="14"/>
      <c r="E9" s="14"/>
      <c r="F9" s="14"/>
    </row>
    <row r="10" spans="1:6" ht="12.75">
      <c r="A10" s="31" t="s">
        <v>0</v>
      </c>
      <c r="B10" s="32">
        <f>(B9*COS(B8))</f>
        <v>1</v>
      </c>
      <c r="C10" t="s">
        <v>15</v>
      </c>
      <c r="D10" s="13"/>
      <c r="E10" s="13"/>
      <c r="F10" s="13"/>
    </row>
    <row r="11" spans="1:6" ht="12.75">
      <c r="A11" s="31" t="s">
        <v>1</v>
      </c>
      <c r="B11" s="32">
        <f>(B9*SIN(B8))</f>
        <v>0</v>
      </c>
      <c r="C11" s="13"/>
      <c r="D11" s="13"/>
      <c r="E11" s="13"/>
      <c r="F11" s="13"/>
    </row>
    <row r="12" spans="1:6" ht="15">
      <c r="A12" s="57" t="s">
        <v>31</v>
      </c>
      <c r="B12" s="43">
        <v>494050</v>
      </c>
      <c r="C12" s="30"/>
      <c r="D12" s="38"/>
      <c r="E12" s="15"/>
      <c r="F12" s="15"/>
    </row>
    <row r="13" spans="1:6" ht="15.75" thickBot="1">
      <c r="A13" s="58" t="s">
        <v>32</v>
      </c>
      <c r="B13" s="44">
        <v>5468000</v>
      </c>
      <c r="C13" s="30"/>
      <c r="D13" s="38"/>
      <c r="E13" s="16"/>
      <c r="F13" s="16"/>
    </row>
    <row r="14" spans="1:6" ht="12.75">
      <c r="A14" s="30" t="s">
        <v>2</v>
      </c>
      <c r="B14" s="30"/>
      <c r="C14" s="17"/>
      <c r="D14" s="17"/>
      <c r="E14" s="17"/>
      <c r="F14" s="17"/>
    </row>
    <row r="15" spans="1:6" ht="15">
      <c r="A15" s="30" t="s">
        <v>3</v>
      </c>
      <c r="B15" s="33">
        <f>(B10*B4)+(B11*B5)+B12</f>
        <v>504050</v>
      </c>
      <c r="C15" s="18"/>
      <c r="D15" s="18"/>
      <c r="E15" s="18"/>
      <c r="F15" s="18"/>
    </row>
    <row r="16" spans="1:6" ht="15">
      <c r="A16" s="30" t="s">
        <v>4</v>
      </c>
      <c r="B16" s="33">
        <f>(B11*B4)+(B10*B5)+B13</f>
        <v>5483000</v>
      </c>
      <c r="C16" s="18"/>
      <c r="D16" s="18"/>
      <c r="E16" s="18"/>
      <c r="F16" s="18"/>
    </row>
    <row r="17" spans="1:5" ht="12.75">
      <c r="A17" s="30" t="s">
        <v>25</v>
      </c>
      <c r="B17" s="47">
        <f>(B2/2)</f>
        <v>37090.5</v>
      </c>
      <c r="C17" s="56" t="s">
        <v>29</v>
      </c>
      <c r="D17" s="56"/>
      <c r="E17" s="8"/>
    </row>
    <row r="18" spans="1:5" ht="12.75">
      <c r="A18" s="30" t="s">
        <v>26</v>
      </c>
      <c r="B18" s="48">
        <f>(B3/2)</f>
        <v>37030.5</v>
      </c>
      <c r="C18" s="56" t="s">
        <v>30</v>
      </c>
      <c r="D18" s="56"/>
      <c r="E18" s="8"/>
    </row>
    <row r="19" spans="2:4" ht="15">
      <c r="B19" s="22">
        <f>(B12)</f>
        <v>494050</v>
      </c>
      <c r="D19" s="7"/>
    </row>
    <row r="20" spans="2:4" ht="15">
      <c r="B20" s="23">
        <f>(B13)</f>
        <v>5468000</v>
      </c>
      <c r="D20" s="7"/>
    </row>
    <row r="21" spans="1:4" ht="15">
      <c r="A21" s="27" t="s">
        <v>23</v>
      </c>
      <c r="B21" s="24">
        <f>(B4)</f>
        <v>10000</v>
      </c>
      <c r="D21" s="7"/>
    </row>
    <row r="22" spans="1:4" ht="15">
      <c r="A22" s="27" t="s">
        <v>28</v>
      </c>
      <c r="B22" s="25">
        <f>(B5)</f>
        <v>15000</v>
      </c>
      <c r="C22" s="10"/>
      <c r="D22" s="7"/>
    </row>
    <row r="23" spans="2:4" ht="15">
      <c r="B23" s="22">
        <f>(B15)</f>
        <v>504050</v>
      </c>
      <c r="D23" s="7"/>
    </row>
    <row r="24" spans="2:4" ht="15">
      <c r="B24" s="26">
        <f>(B16)</f>
        <v>5483000</v>
      </c>
      <c r="D24" s="7"/>
    </row>
    <row r="25" ht="13.5" thickBot="1"/>
    <row r="26" spans="1:4" ht="15">
      <c r="A26" s="1"/>
      <c r="B26" s="34" t="str">
        <f>CONCATENATE(B17,",",B18," ",B19,",",B20)</f>
        <v>37090.5,37030.5 494050,5468000</v>
      </c>
      <c r="C26" s="7"/>
      <c r="D26" s="14"/>
    </row>
    <row r="27" spans="2:4" ht="15.75" thickBot="1">
      <c r="B27" s="35" t="str">
        <f>CONCATENATE(B21,",",B22," ",B23,",",B24)</f>
        <v>10000,15000 504050,5483000</v>
      </c>
      <c r="C27" s="7"/>
      <c r="D27" s="14"/>
    </row>
    <row r="28" spans="1:2" ht="15">
      <c r="A28" s="1" t="s">
        <v>11</v>
      </c>
      <c r="B28" s="1" t="s">
        <v>7</v>
      </c>
    </row>
    <row r="29" spans="1:2" ht="15">
      <c r="A29" t="s">
        <v>19</v>
      </c>
      <c r="B29" t="s">
        <v>12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 Technology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Colwell</dc:creator>
  <cp:keywords/>
  <dc:description/>
  <cp:lastModifiedBy>Martin Colwell</cp:lastModifiedBy>
  <dcterms:created xsi:type="dcterms:W3CDTF">2007-03-18T19:04:52Z</dcterms:created>
  <dcterms:modified xsi:type="dcterms:W3CDTF">2008-04-04T03:14:48Z</dcterms:modified>
  <cp:category/>
  <cp:version/>
  <cp:contentType/>
  <cp:contentStatus/>
</cp:coreProperties>
</file>